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1\Septiembre\Cta publica 3er T. Pdf\"/>
    </mc:Choice>
  </mc:AlternateContent>
  <xr:revisionPtr revIDLastSave="0" documentId="8_{1BD62672-EC3E-4E46-B242-37E5C529C771}" xr6:coauthVersionLast="47" xr6:coauthVersionMax="47" xr10:uidLastSave="{00000000-0000-0000-0000-000000000000}"/>
  <bookViews>
    <workbookView xWindow="-108" yWindow="-108" windowWidth="23256" windowHeight="12576" xr2:uid="{58D42C61-D3CD-454B-A8BB-140C3A14C910}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GASTO_E_FIN_01">Hoja1!$B$28</definedName>
    <definedName name="GASTO_E_FIN_02">Hoja1!$C$28</definedName>
    <definedName name="GASTO_E_FIN_03">Hoja1!$D$28</definedName>
    <definedName name="GASTO_E_FIN_04">Hoja1!$E$28</definedName>
    <definedName name="GASTO_E_FIN_05">Hoja1!$F$28</definedName>
    <definedName name="GASTO_E_FIN_06">Hoja1!$G$28</definedName>
    <definedName name="GASTO_E_T1">Hoja1!$B$19</definedName>
    <definedName name="GASTO_E_T2">Hoja1!$C$19</definedName>
    <definedName name="GASTO_E_T3">Hoja1!$D$19</definedName>
    <definedName name="GASTO_E_T4">Hoja1!$E$19</definedName>
    <definedName name="GASTO_E_T5">Hoja1!$F$19</definedName>
    <definedName name="GASTO_E_T6">Hoja1!$G$19</definedName>
    <definedName name="GASTO_NE_FIN_01">Hoja1!$B$18</definedName>
    <definedName name="GASTO_NE_FIN_02">Hoja1!$C$18</definedName>
    <definedName name="GASTO_NE_FIN_03">Hoja1!$D$18</definedName>
    <definedName name="GASTO_NE_FIN_04">Hoja1!$E$18</definedName>
    <definedName name="GASTO_NE_FIN_05">Hoja1!$F$18</definedName>
    <definedName name="GASTO_NE_FIN_06">Hoja1!$G$18</definedName>
    <definedName name="GASTO_NE_T1">Hoja1!$B$9</definedName>
    <definedName name="GASTO_NE_T2">Hoja1!$C$9</definedName>
    <definedName name="GASTO_NE_T3">Hoja1!$D$9</definedName>
    <definedName name="GASTO_NE_T4">Hoja1!$E$9</definedName>
    <definedName name="GASTO_NE_T5">Hoja1!$F$9</definedName>
    <definedName name="GASTO_NE_T6">Hoja1!$G$9</definedName>
    <definedName name="TRIMESTRE">'[1]Info General'!$C$16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G10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G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G19" i="1"/>
  <c r="G29" i="1"/>
  <c r="F9" i="1"/>
  <c r="F19" i="1"/>
  <c r="F29" i="1"/>
  <c r="E9" i="1"/>
  <c r="E19" i="1"/>
  <c r="E29" i="1"/>
  <c r="D9" i="1"/>
  <c r="D19" i="1"/>
  <c r="D29" i="1"/>
  <c r="C9" i="1"/>
  <c r="C19" i="1"/>
  <c r="C29" i="1"/>
  <c r="B9" i="1"/>
  <c r="B19" i="1"/>
  <c r="B29" i="1"/>
  <c r="A5" i="1"/>
  <c r="A2" i="1"/>
</calcChain>
</file>

<file path=xl/sharedStrings.xml><?xml version="1.0" encoding="utf-8"?>
<sst xmlns="http://schemas.openxmlformats.org/spreadsheetml/2006/main" count="33" uniqueCount="24">
  <si>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</si>
  <si>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</si>
  <si>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</si>
  <si>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</si>
  <si>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</si>
  <si>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</si>
  <si>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</si>
  <si>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</si>
  <si>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</si>
  <si>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</si>
  <si>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</si>
  <si>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</si>
  <si>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</si>
  <si>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0101 DESPACHO DEL RECTOR</t>
  </si>
  <si>
    <t>0201 DESPACHO DE LA SECRETARIA ACADEMICA</t>
  </si>
  <si>
    <t>0301 DESPACHO DE LA SECRETARIA ADMVA.</t>
  </si>
  <si>
    <t>0401 ORGANO INTERNO DE CONTROL DE LA UPJR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</si>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</sst>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1" fillId="0" borderId="9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Septiembre/3%20er%20trimestre%202021-%20cuenta%20p&#250;blica/0361_IDF_PEGT_UPJ_21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septiembre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19AF8-4FD5-4CAC-8C84-7697DA1A96B1}">
  <dimension ref="A1:G31"/>
  <sheetViews>
    <sheetView tabSelected="1" workbookViewId="0">
      <selection activeCell="A7" sqref="A7:A8"/>
    </sheetView>
  </sheetViews>
  <sheetFormatPr baseColWidth="10" defaultColWidth="0" defaultRowHeight="0" zeroHeight="1" x14ac:dyDescent="0.3"/>
  <cols>
    <col min="1" max="1" width="59.33203125" customWidth="1"/>
    <col min="2" max="6" width="20.6640625" customWidth="1"/>
    <col min="7" max="7" width="18.33203125" customWidth="1"/>
    <col min="8" max="16384" width="10.6640625" hidden="1"/>
  </cols>
  <sheetData>
    <row r="1" spans="1:7" ht="21" x14ac:dyDescent="0.3">
      <c r="A1" s="1" t="s">
        <v>0</v>
      </c>
      <c r="B1" s="1"/>
      <c r="C1" s="1"/>
      <c r="D1" s="1"/>
      <c r="E1" s="1"/>
      <c r="F1" s="1"/>
      <c r="G1" s="1"/>
    </row>
    <row r="2" spans="1:7" ht="14.4" x14ac:dyDescent="0.3">
      <c r="A2" s="2" t="str">
        <f>ENTE_PUBLICO_A</f>
        <v>UNIVERSIDAD POLITÉCNICA DE JUVENTINO ROSAS, Gobierno del Estado de Guanajuato (a)</v>
      </c>
      <c r="B2" s="3"/>
      <c r="C2" s="3"/>
      <c r="D2" s="3"/>
      <c r="E2" s="3"/>
      <c r="F2" s="3"/>
      <c r="G2" s="4"/>
    </row>
    <row r="3" spans="1:7" ht="14.4" x14ac:dyDescent="0.3">
      <c r="A3" s="5" t="s">
        <v>1</v>
      </c>
      <c r="B3" s="6"/>
      <c r="C3" s="6"/>
      <c r="D3" s="6"/>
      <c r="E3" s="6"/>
      <c r="F3" s="6"/>
      <c r="G3" s="7"/>
    </row>
    <row r="4" spans="1:7" ht="14.4" x14ac:dyDescent="0.3">
      <c r="A4" s="5" t="s">
        <v>2</v>
      </c>
      <c r="B4" s="6"/>
      <c r="C4" s="6"/>
      <c r="D4" s="6"/>
      <c r="E4" s="6"/>
      <c r="F4" s="6"/>
      <c r="G4" s="7"/>
    </row>
    <row r="5" spans="1:7" ht="14.4" x14ac:dyDescent="0.3">
      <c r="A5" s="5" t="str">
        <f>TRIMESTRE</f>
        <v>Del 1 de enero al 30 de septiembre de 2021 (b)</v>
      </c>
      <c r="B5" s="6"/>
      <c r="C5" s="6"/>
      <c r="D5" s="6"/>
      <c r="E5" s="6"/>
      <c r="F5" s="6"/>
      <c r="G5" s="7"/>
    </row>
    <row r="6" spans="1:7" ht="14.4" x14ac:dyDescent="0.3">
      <c r="A6" s="8" t="s">
        <v>3</v>
      </c>
      <c r="B6" s="9"/>
      <c r="C6" s="9"/>
      <c r="D6" s="9"/>
      <c r="E6" s="9"/>
      <c r="F6" s="9"/>
      <c r="G6" s="10"/>
    </row>
    <row r="7" spans="1:7" ht="14.4" x14ac:dyDescent="0.3">
      <c r="A7" s="11" t="s">
        <v>4</v>
      </c>
      <c r="B7" s="12" t="s">
        <v>5</v>
      </c>
      <c r="C7" s="12"/>
      <c r="D7" s="12"/>
      <c r="E7" s="12"/>
      <c r="F7" s="12"/>
      <c r="G7" s="13" t="s">
        <v>6</v>
      </c>
    </row>
    <row r="8" spans="1:7" ht="28.8" x14ac:dyDescent="0.3">
      <c r="A8" s="14"/>
      <c r="B8" s="15" t="s">
        <v>7</v>
      </c>
      <c r="C8" s="16" t="s">
        <v>8</v>
      </c>
      <c r="D8" s="15" t="s">
        <v>9</v>
      </c>
      <c r="E8" s="15" t="s">
        <v>10</v>
      </c>
      <c r="F8" s="15" t="s">
        <v>11</v>
      </c>
      <c r="G8" s="17"/>
    </row>
    <row r="9" spans="1:7" ht="14.4" x14ac:dyDescent="0.3">
      <c r="A9" s="18" t="s">
        <v>12</v>
      </c>
      <c r="B9" s="19">
        <f>SUM(B10:GASTO_NE_FIN_01)</f>
        <v>38079948.340000004</v>
      </c>
      <c r="C9" s="19">
        <f>SUM(C10:GASTO_NE_FIN_02)</f>
        <v>5341445.96</v>
      </c>
      <c r="D9" s="19">
        <f>SUM(D10:GASTO_NE_FIN_03)</f>
        <v>43421394.300000004</v>
      </c>
      <c r="E9" s="19">
        <f>SUM(E10:GASTO_NE_FIN_04)</f>
        <v>34194732.93</v>
      </c>
      <c r="F9" s="19">
        <f>SUM(F10:GASTO_NE_FIN_05)</f>
        <v>34194732.93</v>
      </c>
      <c r="G9" s="19">
        <f>SUM(G10:GASTO_NE_FIN_06)</f>
        <v>9226661.3699999973</v>
      </c>
    </row>
    <row r="10" spans="1:7" s="22" customFormat="1" ht="14.4" x14ac:dyDescent="0.3">
      <c r="A10" s="20" t="s">
        <v>13</v>
      </c>
      <c r="B10" s="21">
        <v>2264007.0499999998</v>
      </c>
      <c r="C10" s="21">
        <v>323624.56</v>
      </c>
      <c r="D10" s="21">
        <f>B10+C10</f>
        <v>2587631.61</v>
      </c>
      <c r="E10" s="21">
        <v>2025184.05</v>
      </c>
      <c r="F10" s="21">
        <v>2025184.05</v>
      </c>
      <c r="G10" s="21">
        <f>D10-E10</f>
        <v>562447.55999999982</v>
      </c>
    </row>
    <row r="11" spans="1:7" s="22" customFormat="1" ht="14.4" x14ac:dyDescent="0.3">
      <c r="A11" s="20" t="s">
        <v>14</v>
      </c>
      <c r="B11" s="21">
        <v>27828999.199999999</v>
      </c>
      <c r="C11" s="21">
        <v>3955131.4</v>
      </c>
      <c r="D11" s="21">
        <f t="shared" ref="D11:D17" si="0">B11+C11</f>
        <v>31784130.599999998</v>
      </c>
      <c r="E11" s="21">
        <v>25872652.98</v>
      </c>
      <c r="F11" s="21">
        <v>25872652.98</v>
      </c>
      <c r="G11" s="21">
        <f t="shared" ref="G11:G17" si="1">D11-E11</f>
        <v>5911477.6199999973</v>
      </c>
    </row>
    <row r="12" spans="1:7" s="22" customFormat="1" ht="14.4" x14ac:dyDescent="0.3">
      <c r="A12" s="20" t="s">
        <v>15</v>
      </c>
      <c r="B12" s="21">
        <v>7743794.5700000003</v>
      </c>
      <c r="C12" s="21">
        <v>1062690</v>
      </c>
      <c r="D12" s="21">
        <f t="shared" si="0"/>
        <v>8806484.5700000003</v>
      </c>
      <c r="E12" s="21">
        <v>6064848.0499999998</v>
      </c>
      <c r="F12" s="21">
        <v>6064848.0499999998</v>
      </c>
      <c r="G12" s="21">
        <f t="shared" si="1"/>
        <v>2741636.5200000005</v>
      </c>
    </row>
    <row r="13" spans="1:7" s="22" customFormat="1" ht="14.4" x14ac:dyDescent="0.3">
      <c r="A13" s="20" t="s">
        <v>16</v>
      </c>
      <c r="B13" s="21">
        <v>243147.51999999999</v>
      </c>
      <c r="C13" s="21">
        <v>0</v>
      </c>
      <c r="D13" s="21">
        <f t="shared" si="0"/>
        <v>243147.51999999999</v>
      </c>
      <c r="E13" s="21">
        <v>232047.85</v>
      </c>
      <c r="F13" s="21">
        <v>232047.85</v>
      </c>
      <c r="G13" s="21">
        <f t="shared" si="1"/>
        <v>11099.669999999984</v>
      </c>
    </row>
    <row r="14" spans="1:7" s="22" customFormat="1" ht="14.4" x14ac:dyDescent="0.3">
      <c r="A14" s="20" t="s">
        <v>17</v>
      </c>
      <c r="B14" s="21"/>
      <c r="C14" s="21"/>
      <c r="D14" s="21">
        <f t="shared" si="0"/>
        <v>0</v>
      </c>
      <c r="E14" s="21"/>
      <c r="F14" s="21"/>
      <c r="G14" s="21">
        <f t="shared" si="1"/>
        <v>0</v>
      </c>
    </row>
    <row r="15" spans="1:7" s="22" customFormat="1" ht="14.4" x14ac:dyDescent="0.3">
      <c r="A15" s="20" t="s">
        <v>18</v>
      </c>
      <c r="B15" s="21"/>
      <c r="C15" s="21"/>
      <c r="D15" s="21">
        <f t="shared" si="0"/>
        <v>0</v>
      </c>
      <c r="E15" s="21"/>
      <c r="F15" s="21"/>
      <c r="G15" s="21">
        <f t="shared" si="1"/>
        <v>0</v>
      </c>
    </row>
    <row r="16" spans="1:7" s="22" customFormat="1" ht="14.4" x14ac:dyDescent="0.3">
      <c r="A16" s="20" t="s">
        <v>19</v>
      </c>
      <c r="B16" s="21"/>
      <c r="C16" s="21"/>
      <c r="D16" s="21">
        <f t="shared" si="0"/>
        <v>0</v>
      </c>
      <c r="E16" s="21"/>
      <c r="F16" s="21"/>
      <c r="G16" s="21">
        <f t="shared" si="1"/>
        <v>0</v>
      </c>
    </row>
    <row r="17" spans="1:7" s="22" customFormat="1" ht="14.4" x14ac:dyDescent="0.3">
      <c r="A17" s="20" t="s">
        <v>20</v>
      </c>
      <c r="B17" s="21"/>
      <c r="C17" s="21"/>
      <c r="D17" s="21">
        <f t="shared" si="0"/>
        <v>0</v>
      </c>
      <c r="E17" s="21"/>
      <c r="F17" s="21"/>
      <c r="G17" s="21">
        <f t="shared" si="1"/>
        <v>0</v>
      </c>
    </row>
    <row r="18" spans="1:7" ht="14.4" x14ac:dyDescent="0.3">
      <c r="A18" s="23" t="s">
        <v>21</v>
      </c>
      <c r="B18" s="24"/>
      <c r="C18" s="24"/>
      <c r="D18" s="24"/>
      <c r="E18" s="24"/>
      <c r="F18" s="24"/>
      <c r="G18" s="24"/>
    </row>
    <row r="19" spans="1:7" s="22" customFormat="1" ht="14.4" x14ac:dyDescent="0.3">
      <c r="A19" s="25" t="s">
        <v>22</v>
      </c>
      <c r="B19" s="26">
        <f>SUM(B20:GASTO_E_FIN_01)</f>
        <v>13872665</v>
      </c>
      <c r="C19" s="26">
        <f>SUM(C20:GASTO_E_FIN_02)</f>
        <v>8062611.7300000004</v>
      </c>
      <c r="D19" s="26">
        <f>SUM(D20:GASTO_E_FIN_03)</f>
        <v>21935276.73</v>
      </c>
      <c r="E19" s="26">
        <f>SUM(E20:GASTO_E_FIN_04)</f>
        <v>6357819.6500000004</v>
      </c>
      <c r="F19" s="26">
        <f>SUM(F20:GASTO_E_FIN_05)</f>
        <v>6357819.6500000004</v>
      </c>
      <c r="G19" s="26">
        <f>SUM(G20:GASTO_E_FIN_06)</f>
        <v>15577457.079999998</v>
      </c>
    </row>
    <row r="20" spans="1:7" s="22" customFormat="1" ht="14.4" x14ac:dyDescent="0.3">
      <c r="A20" s="20" t="s">
        <v>13</v>
      </c>
      <c r="B20" s="21">
        <v>686796.57</v>
      </c>
      <c r="C20" s="21">
        <v>0</v>
      </c>
      <c r="D20" s="21">
        <f t="shared" ref="D20:D27" si="2">B20+C20</f>
        <v>686796.57</v>
      </c>
      <c r="E20" s="21">
        <v>257802.06</v>
      </c>
      <c r="F20" s="21">
        <v>257802.06</v>
      </c>
      <c r="G20" s="21">
        <f t="shared" ref="G20:G27" si="3">D20-E20</f>
        <v>428994.50999999995</v>
      </c>
    </row>
    <row r="21" spans="1:7" s="22" customFormat="1" ht="14.4" x14ac:dyDescent="0.3">
      <c r="A21" s="20" t="s">
        <v>14</v>
      </c>
      <c r="B21" s="21">
        <v>7621419.0999999996</v>
      </c>
      <c r="C21" s="21">
        <v>6999288</v>
      </c>
      <c r="D21" s="21">
        <f t="shared" si="2"/>
        <v>14620707.1</v>
      </c>
      <c r="E21" s="21">
        <v>2337200.4700000002</v>
      </c>
      <c r="F21" s="21">
        <v>2337200.4700000002</v>
      </c>
      <c r="G21" s="21">
        <f t="shared" si="3"/>
        <v>12283506.629999999</v>
      </c>
    </row>
    <row r="22" spans="1:7" s="22" customFormat="1" ht="14.4" x14ac:dyDescent="0.3">
      <c r="A22" s="20" t="s">
        <v>15</v>
      </c>
      <c r="B22" s="21">
        <v>5461340.5899999999</v>
      </c>
      <c r="C22" s="21">
        <v>1063323.73</v>
      </c>
      <c r="D22" s="21">
        <f t="shared" si="2"/>
        <v>6524664.3200000003</v>
      </c>
      <c r="E22" s="21">
        <v>3733874.14</v>
      </c>
      <c r="F22" s="21">
        <v>3733874.14</v>
      </c>
      <c r="G22" s="21">
        <f t="shared" si="3"/>
        <v>2790790.18</v>
      </c>
    </row>
    <row r="23" spans="1:7" s="22" customFormat="1" ht="14.4" x14ac:dyDescent="0.3">
      <c r="A23" s="20" t="s">
        <v>16</v>
      </c>
      <c r="B23" s="21">
        <v>103108.74</v>
      </c>
      <c r="C23" s="21">
        <v>0</v>
      </c>
      <c r="D23" s="21">
        <f t="shared" si="2"/>
        <v>103108.74</v>
      </c>
      <c r="E23" s="21">
        <v>28942.98</v>
      </c>
      <c r="F23" s="21">
        <v>28942.98</v>
      </c>
      <c r="G23" s="21">
        <f t="shared" si="3"/>
        <v>74165.760000000009</v>
      </c>
    </row>
    <row r="24" spans="1:7" s="22" customFormat="1" ht="14.4" x14ac:dyDescent="0.3">
      <c r="A24" s="20" t="s">
        <v>17</v>
      </c>
      <c r="B24" s="21"/>
      <c r="C24" s="21"/>
      <c r="D24" s="21">
        <f t="shared" si="2"/>
        <v>0</v>
      </c>
      <c r="E24" s="21"/>
      <c r="F24" s="21"/>
      <c r="G24" s="21">
        <f t="shared" si="3"/>
        <v>0</v>
      </c>
    </row>
    <row r="25" spans="1:7" s="22" customFormat="1" ht="14.4" x14ac:dyDescent="0.3">
      <c r="A25" s="20" t="s">
        <v>18</v>
      </c>
      <c r="B25" s="21"/>
      <c r="C25" s="21"/>
      <c r="D25" s="21">
        <f t="shared" si="2"/>
        <v>0</v>
      </c>
      <c r="E25" s="21"/>
      <c r="F25" s="21"/>
      <c r="G25" s="21">
        <f t="shared" si="3"/>
        <v>0</v>
      </c>
    </row>
    <row r="26" spans="1:7" s="22" customFormat="1" ht="14.4" x14ac:dyDescent="0.3">
      <c r="A26" s="20" t="s">
        <v>19</v>
      </c>
      <c r="B26" s="21"/>
      <c r="C26" s="21"/>
      <c r="D26" s="21">
        <f t="shared" si="2"/>
        <v>0</v>
      </c>
      <c r="E26" s="21"/>
      <c r="F26" s="21"/>
      <c r="G26" s="21">
        <f t="shared" si="3"/>
        <v>0</v>
      </c>
    </row>
    <row r="27" spans="1:7" s="22" customFormat="1" ht="14.4" x14ac:dyDescent="0.3">
      <c r="A27" s="20" t="s">
        <v>20</v>
      </c>
      <c r="B27" s="21"/>
      <c r="C27" s="21"/>
      <c r="D27" s="21">
        <f t="shared" si="2"/>
        <v>0</v>
      </c>
      <c r="E27" s="21"/>
      <c r="F27" s="21"/>
      <c r="G27" s="21">
        <f t="shared" si="3"/>
        <v>0</v>
      </c>
    </row>
    <row r="28" spans="1:7" ht="14.4" x14ac:dyDescent="0.3">
      <c r="A28" s="23" t="s">
        <v>21</v>
      </c>
      <c r="B28" s="24"/>
      <c r="C28" s="24"/>
      <c r="D28" s="24"/>
      <c r="E28" s="24"/>
      <c r="F28" s="24"/>
      <c r="G28" s="24"/>
    </row>
    <row r="29" spans="1:7" ht="14.4" x14ac:dyDescent="0.3">
      <c r="A29" s="25" t="s">
        <v>23</v>
      </c>
      <c r="B29" s="26">
        <f>GASTO_NE_T1+GASTO_E_T1</f>
        <v>51952613.340000004</v>
      </c>
      <c r="C29" s="26">
        <f>GASTO_NE_T2+GASTO_E_T2</f>
        <v>13404057.690000001</v>
      </c>
      <c r="D29" s="26">
        <f>GASTO_NE_T3+GASTO_E_T3</f>
        <v>65356671.030000001</v>
      </c>
      <c r="E29" s="26">
        <f>GASTO_NE_T4+GASTO_E_T4</f>
        <v>40552552.579999998</v>
      </c>
      <c r="F29" s="26">
        <f>GASTO_NE_T5+GASTO_E_T5</f>
        <v>40552552.579999998</v>
      </c>
      <c r="G29" s="26">
        <f>GASTO_NE_T6+GASTO_E_T6</f>
        <v>24804118.449999996</v>
      </c>
    </row>
    <row r="30" spans="1:7" ht="14.4" x14ac:dyDescent="0.3">
      <c r="A30" s="27"/>
      <c r="B30" s="27"/>
      <c r="C30" s="27"/>
      <c r="D30" s="27"/>
      <c r="E30" s="27"/>
      <c r="F30" s="27"/>
      <c r="G30" s="27"/>
    </row>
    <row r="31" spans="1:7" ht="14.4" hidden="1" x14ac:dyDescent="0.3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29" xr:uid="{910E3527-58DA-44BD-99FB-F487B8994692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Hoja1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2021-10-28T19:39:30Z</dcterms:created>
  <dcterms:modified xsi:type="dcterms:W3CDTF">2021-10-28T19:40:24Z</dcterms:modified>
</cp:coreProperties>
</file>